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32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F14" i="1"/>
  <c r="G9" i="1"/>
  <c r="F9" i="1"/>
  <c r="E25" i="1"/>
  <c r="E24" i="1"/>
  <c r="C24" i="1"/>
  <c r="C25" i="1" s="1"/>
  <c r="B24" i="1"/>
  <c r="B25" i="1" s="1"/>
  <c r="E23" i="1"/>
  <c r="E19" i="1"/>
  <c r="E20" i="1" s="1"/>
  <c r="E15" i="1"/>
  <c r="E16" i="1" s="1"/>
  <c r="D15" i="1"/>
  <c r="D16" i="1" s="1"/>
  <c r="C15" i="1"/>
  <c r="C27" i="1" s="1"/>
  <c r="B15" i="1"/>
  <c r="B27" i="1" s="1"/>
  <c r="E14" i="1"/>
  <c r="E10" i="1"/>
  <c r="E11" i="1" s="1"/>
  <c r="E28" i="1" s="1"/>
  <c r="D10" i="1"/>
  <c r="D27" i="1" s="1"/>
  <c r="C10" i="1"/>
  <c r="C11" i="1" s="1"/>
  <c r="B10" i="1"/>
  <c r="B11" i="1" s="1"/>
  <c r="E5" i="1"/>
  <c r="B28" i="1" l="1"/>
  <c r="B16" i="1"/>
  <c r="E27" i="1"/>
  <c r="G27" i="1" s="1"/>
  <c r="C16" i="1"/>
  <c r="C28" i="1" s="1"/>
  <c r="D11" i="1"/>
  <c r="D28" i="1" s="1"/>
</calcChain>
</file>

<file path=xl/sharedStrings.xml><?xml version="1.0" encoding="utf-8"?>
<sst xmlns="http://schemas.openxmlformats.org/spreadsheetml/2006/main" count="24" uniqueCount="15">
  <si>
    <t>Budget FY16 Reconciliation as of 3/9/2015</t>
  </si>
  <si>
    <t>Base FY 15 Budget</t>
  </si>
  <si>
    <t xml:space="preserve">School Committee </t>
  </si>
  <si>
    <t xml:space="preserve"> Reg Ed</t>
  </si>
  <si>
    <t>SPED</t>
  </si>
  <si>
    <t>VoTech</t>
  </si>
  <si>
    <t>Total</t>
  </si>
  <si>
    <t>Change</t>
  </si>
  <si>
    <t>Vote</t>
  </si>
  <si>
    <t>Change Percent</t>
  </si>
  <si>
    <t xml:space="preserve">Education Sub Committee Recommendation to AdCom </t>
  </si>
  <si>
    <t>Selectmen Vote</t>
  </si>
  <si>
    <t xml:space="preserve">Ad Com </t>
  </si>
  <si>
    <t>Includes SPED and Votech</t>
  </si>
  <si>
    <t>Difference - School/Town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</si>
</sst>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5" fontId="2" fillId="0" borderId="0" xfId="0" applyNumberFormat="1" applyFont="1"/>
    <xf numFmtId="0" fontId="3" fillId="0" borderId="0" xfId="0" applyFont="1" applyAlignment="1">
      <alignment horizontal="center"/>
    </xf>
    <xf numFmtId="5" fontId="3" fillId="0" borderId="0" xfId="0" applyNumberFormat="1" applyFont="1" applyAlignment="1"/>
    <xf numFmtId="10" fontId="3" fillId="0" borderId="0" xfId="0" applyNumberFormat="1" applyFont="1" applyAlignment="1"/>
    <xf numFmtId="10" fontId="2" fillId="0" borderId="0" xfId="0" applyNumberFormat="1" applyFont="1"/>
    <xf numFmtId="0" fontId="4" fillId="0" borderId="0" xfId="0" applyFont="1" applyAlignment="1">
      <alignment horizontal="center" wrapText="1"/>
    </xf>
    <xf numFmtId="5" fontId="3" fillId="0" borderId="0" xfId="0" applyNumberFormat="1" applyFont="1"/>
    <xf numFmtId="14" fontId="3" fillId="0" borderId="0" xfId="0" applyNumberFormat="1" applyFont="1"/>
    <xf numFmtId="10" fontId="3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topLeftCell="A7" workbookViewId="0">
      <selection activeCell="H14" sqref="H14"/>
    </sheetView>
  </sheetViews>
  <sheetFormatPr defaultRowHeight="15" x14ac:dyDescent="0.25"/>
  <cols>
    <col min="1" max="1" width="30.5703125" customWidth="1"/>
    <col min="2" max="2" width="19.5703125" customWidth="1"/>
    <col min="3" max="3" width="18.140625" customWidth="1"/>
    <col min="4" max="4" width="12.28515625" bestFit="1" customWidth="1"/>
    <col min="5" max="5" width="16.42578125" customWidth="1"/>
    <col min="6" max="6" width="15.42578125" customWidth="1"/>
    <col min="7" max="7" width="11.5703125" customWidth="1"/>
  </cols>
  <sheetData>
    <row r="2" spans="1:7" x14ac:dyDescent="0.25">
      <c r="A2" s="14" t="s">
        <v>0</v>
      </c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5" spans="1:7" ht="18.75" x14ac:dyDescent="0.3">
      <c r="A5" s="1" t="s">
        <v>1</v>
      </c>
      <c r="B5" s="5">
        <v>33380634</v>
      </c>
      <c r="C5" s="5">
        <v>10015139</v>
      </c>
      <c r="D5" s="5">
        <v>94948</v>
      </c>
      <c r="E5" s="5">
        <f>SUM(B5:D5)+1</f>
        <v>43490722</v>
      </c>
      <c r="F5" s="2"/>
      <c r="G5" s="2"/>
    </row>
    <row r="6" spans="1:7" ht="18.75" x14ac:dyDescent="0.3">
      <c r="A6" s="2"/>
      <c r="B6" s="2"/>
      <c r="C6" s="2"/>
      <c r="D6" s="2"/>
      <c r="E6" s="2"/>
      <c r="F6" s="2"/>
      <c r="G6" s="2"/>
    </row>
    <row r="7" spans="1:7" ht="18.75" x14ac:dyDescent="0.3">
      <c r="A7" s="2"/>
      <c r="B7" s="2"/>
      <c r="C7" s="2"/>
      <c r="D7" s="2"/>
      <c r="E7" s="2"/>
      <c r="F7" s="2"/>
      <c r="G7" s="2"/>
    </row>
    <row r="8" spans="1:7" ht="18.75" x14ac:dyDescent="0.3">
      <c r="A8" s="3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2" t="s">
        <v>7</v>
      </c>
      <c r="G8" s="12">
        <v>42065</v>
      </c>
    </row>
    <row r="9" spans="1:7" ht="18.75" x14ac:dyDescent="0.3">
      <c r="A9" s="2" t="s">
        <v>8</v>
      </c>
      <c r="B9" s="5">
        <v>34993615</v>
      </c>
      <c r="C9" s="5">
        <v>10793904</v>
      </c>
      <c r="D9" s="5">
        <v>71182</v>
      </c>
      <c r="E9" s="5">
        <v>45858702</v>
      </c>
      <c r="F9" s="11">
        <f>E9-E5</f>
        <v>2367980</v>
      </c>
      <c r="G9" s="13">
        <f>F9/E5</f>
        <v>5.4447934895171433E-2</v>
      </c>
    </row>
    <row r="10" spans="1:7" ht="18.75" x14ac:dyDescent="0.3">
      <c r="A10" s="2" t="s">
        <v>7</v>
      </c>
      <c r="B10" s="7">
        <f>B9-B5</f>
        <v>1612981</v>
      </c>
      <c r="C10" s="7">
        <f t="shared" ref="C10:E10" si="0">C9-C5</f>
        <v>778765</v>
      </c>
      <c r="D10" s="7">
        <f t="shared" si="0"/>
        <v>-23766</v>
      </c>
      <c r="E10" s="7">
        <f t="shared" si="0"/>
        <v>2367980</v>
      </c>
      <c r="F10" s="2"/>
      <c r="G10" s="2"/>
    </row>
    <row r="11" spans="1:7" ht="18.75" x14ac:dyDescent="0.3">
      <c r="A11" s="2" t="s">
        <v>9</v>
      </c>
      <c r="B11" s="8">
        <f>B10/B5</f>
        <v>4.8320861730786778E-2</v>
      </c>
      <c r="C11" s="8">
        <f t="shared" ref="C11:E11" si="1">C10/C5</f>
        <v>7.7758780981472153E-2</v>
      </c>
      <c r="D11" s="8">
        <f t="shared" si="1"/>
        <v>-0.25030543034081815</v>
      </c>
      <c r="E11" s="8">
        <f t="shared" si="1"/>
        <v>5.4447934895171433E-2</v>
      </c>
      <c r="F11" s="2"/>
      <c r="G11" s="2"/>
    </row>
    <row r="12" spans="1:7" ht="18.75" x14ac:dyDescent="0.3">
      <c r="A12" s="2"/>
      <c r="B12" s="2"/>
      <c r="C12" s="2"/>
      <c r="D12" s="2"/>
      <c r="E12" s="2"/>
      <c r="F12" s="2"/>
      <c r="G12" s="2"/>
    </row>
    <row r="13" spans="1:7" ht="18.75" x14ac:dyDescent="0.3">
      <c r="A13" s="4" t="s">
        <v>10</v>
      </c>
      <c r="B13" s="2"/>
      <c r="C13" s="2"/>
      <c r="D13" s="2"/>
      <c r="E13" s="2"/>
      <c r="F13" s="2"/>
      <c r="G13" s="12">
        <v>42066</v>
      </c>
    </row>
    <row r="14" spans="1:7" ht="18.75" x14ac:dyDescent="0.3">
      <c r="A14" s="2" t="s">
        <v>8</v>
      </c>
      <c r="B14" s="5">
        <v>34548634</v>
      </c>
      <c r="C14" s="5">
        <v>10793904</v>
      </c>
      <c r="D14" s="5">
        <v>71182</v>
      </c>
      <c r="E14" s="5">
        <f>SUM(B14:D14)</f>
        <v>45413720</v>
      </c>
      <c r="F14" s="11">
        <f>E14-E5</f>
        <v>1922998</v>
      </c>
      <c r="G14" s="13">
        <f>F14/E5</f>
        <v>4.4216281348467841E-2</v>
      </c>
    </row>
    <row r="15" spans="1:7" ht="18.75" x14ac:dyDescent="0.3">
      <c r="A15" s="2" t="s">
        <v>7</v>
      </c>
      <c r="B15" s="7">
        <f>B14-B5</f>
        <v>1168000</v>
      </c>
      <c r="C15" s="7">
        <f t="shared" ref="C15:E15" si="2">C14-C5</f>
        <v>778765</v>
      </c>
      <c r="D15" s="7">
        <f t="shared" si="2"/>
        <v>-23766</v>
      </c>
      <c r="E15" s="7">
        <f t="shared" si="2"/>
        <v>1922998</v>
      </c>
      <c r="F15" s="2"/>
      <c r="G15" s="2"/>
    </row>
    <row r="16" spans="1:7" ht="18.75" x14ac:dyDescent="0.3">
      <c r="A16" s="2" t="s">
        <v>9</v>
      </c>
      <c r="B16" s="8">
        <f>B15/B5</f>
        <v>3.4990347996386166E-2</v>
      </c>
      <c r="C16" s="8">
        <f t="shared" ref="C16:E16" si="3">C15/C5</f>
        <v>7.7758780981472153E-2</v>
      </c>
      <c r="D16" s="8">
        <f t="shared" si="3"/>
        <v>-0.25030543034081815</v>
      </c>
      <c r="E16" s="8">
        <f t="shared" si="3"/>
        <v>4.4216281348467841E-2</v>
      </c>
      <c r="F16" s="2"/>
      <c r="G16" s="2"/>
    </row>
    <row r="17" spans="1:7" ht="18.75" x14ac:dyDescent="0.3">
      <c r="A17" s="2"/>
      <c r="B17" s="2"/>
      <c r="C17" s="2"/>
      <c r="D17" s="2"/>
      <c r="E17" s="2"/>
      <c r="F17" s="2"/>
      <c r="G17" s="2"/>
    </row>
    <row r="18" spans="1:7" ht="18.75" x14ac:dyDescent="0.3">
      <c r="A18" s="4" t="s">
        <v>11</v>
      </c>
      <c r="B18" s="5"/>
      <c r="C18" s="5"/>
      <c r="D18" s="5"/>
      <c r="E18" s="5">
        <v>45413720</v>
      </c>
      <c r="G18" s="12">
        <v>42068</v>
      </c>
    </row>
    <row r="19" spans="1:7" ht="18.75" x14ac:dyDescent="0.3">
      <c r="A19" s="2" t="s">
        <v>7</v>
      </c>
      <c r="E19" s="7">
        <f>E18-E5</f>
        <v>1922998</v>
      </c>
    </row>
    <row r="20" spans="1:7" ht="18.75" x14ac:dyDescent="0.3">
      <c r="A20" s="2" t="s">
        <v>9</v>
      </c>
      <c r="E20" s="8">
        <f>E19/E5</f>
        <v>4.4216281348467841E-2</v>
      </c>
    </row>
    <row r="22" spans="1:7" ht="27" x14ac:dyDescent="0.3">
      <c r="A22" s="4" t="s">
        <v>12</v>
      </c>
      <c r="B22" s="4"/>
      <c r="C22" s="10" t="s">
        <v>13</v>
      </c>
    </row>
    <row r="23" spans="1:7" ht="18.75" x14ac:dyDescent="0.3">
      <c r="A23" s="2" t="s">
        <v>8</v>
      </c>
      <c r="B23" s="5">
        <v>34548634</v>
      </c>
      <c r="C23" s="5">
        <v>10865086</v>
      </c>
      <c r="D23" s="5"/>
      <c r="E23" s="5">
        <f>B23+C23</f>
        <v>45413720</v>
      </c>
      <c r="G23" s="12">
        <v>42072</v>
      </c>
    </row>
    <row r="24" spans="1:7" ht="18.75" x14ac:dyDescent="0.3">
      <c r="A24" s="2" t="s">
        <v>7</v>
      </c>
      <c r="B24" s="5">
        <f>B23-B5</f>
        <v>1168000</v>
      </c>
      <c r="C24" s="5">
        <f>C23-(C5+D5)</f>
        <v>754999</v>
      </c>
      <c r="D24" s="5"/>
      <c r="E24" s="5">
        <f>E23-E5</f>
        <v>1922998</v>
      </c>
    </row>
    <row r="25" spans="1:7" ht="18.75" x14ac:dyDescent="0.3">
      <c r="A25" s="2" t="s">
        <v>9</v>
      </c>
      <c r="B25" s="8">
        <f>B24/B5</f>
        <v>3.4990347996386166E-2</v>
      </c>
      <c r="C25" s="8">
        <f>C24/(C5+D5)</f>
        <v>7.4677794562994365E-2</v>
      </c>
      <c r="D25" s="8"/>
      <c r="E25" s="8">
        <f>E24/E5</f>
        <v>4.4216281348467841E-2</v>
      </c>
    </row>
    <row r="27" spans="1:7" ht="18.75" x14ac:dyDescent="0.3">
      <c r="A27" s="3" t="s">
        <v>14</v>
      </c>
      <c r="B27" s="5">
        <f>B15-B10</f>
        <v>-444981</v>
      </c>
      <c r="C27" s="5">
        <f>C15-C10</f>
        <v>0</v>
      </c>
      <c r="D27" s="5">
        <f>D15-D10</f>
        <v>0</v>
      </c>
      <c r="E27" s="5">
        <f>E15-E10</f>
        <v>-444982</v>
      </c>
      <c r="F27" s="3"/>
      <c r="G27" s="9">
        <f>E27/E5</f>
        <v>-1.0231653546703594E-2</v>
      </c>
    </row>
    <row r="28" spans="1:7" ht="18.75" x14ac:dyDescent="0.3">
      <c r="A28" s="2"/>
      <c r="B28" s="9">
        <f>B11-B16</f>
        <v>1.3330513734400612E-2</v>
      </c>
      <c r="C28" s="9">
        <f>C11-C16</f>
        <v>0</v>
      </c>
      <c r="D28" s="9">
        <f>D11-D16</f>
        <v>0</v>
      </c>
      <c r="E28" s="9">
        <f>E11-E16</f>
        <v>1.0231653546703592E-2</v>
      </c>
      <c r="F28" s="3"/>
      <c r="G28" s="3"/>
    </row>
  </sheetData>
  <mergeCells count="1">
    <mergeCell ref="A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HPS</dc:creator>
  <cp:lastModifiedBy>CroninN</cp:lastModifiedBy>
  <dcterms:created xsi:type="dcterms:W3CDTF">2015-03-25T14:41:42Z</dcterms:created>
  <dcterms:modified xsi:type="dcterms:W3CDTF">2015-03-25T14:49:04Z</dcterms:modified>
</cp:coreProperties>
</file>